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ter\Documents\B\1\1 Uppdrag\Inköpsrådet\Material\"/>
    </mc:Choice>
  </mc:AlternateContent>
  <xr:revisionPtr revIDLastSave="0" documentId="13_ncr:1_{CC022EFF-AD6B-4834-9CD9-AC9E3F0EA9CC}" xr6:coauthVersionLast="40" xr6:coauthVersionMax="40" xr10:uidLastSave="{00000000-0000-0000-0000-000000000000}"/>
  <bookViews>
    <workbookView minimized="1" xWindow="0" yWindow="40" windowWidth="15360" windowHeight="713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" l="1"/>
  <c r="E68" i="1"/>
  <c r="C68" i="1"/>
  <c r="G47" i="1" l="1"/>
  <c r="H47" i="1" s="1"/>
  <c r="C47" i="1"/>
  <c r="D47" i="1" s="1"/>
  <c r="A20" i="1"/>
  <c r="A19" i="1"/>
  <c r="G90" i="1"/>
  <c r="H90" i="1" s="1"/>
  <c r="E90" i="1"/>
  <c r="F90" i="1" s="1"/>
  <c r="D90" i="1"/>
  <c r="G89" i="1"/>
  <c r="H89" i="1" s="1"/>
  <c r="E89" i="1"/>
  <c r="F89" i="1" s="1"/>
  <c r="C89" i="1"/>
  <c r="D89" i="1" s="1"/>
  <c r="G88" i="1"/>
  <c r="H88" i="1" s="1"/>
  <c r="F88" i="1"/>
  <c r="E88" i="1"/>
  <c r="C88" i="1"/>
  <c r="D88" i="1" s="1"/>
  <c r="G87" i="1"/>
  <c r="H87" i="1" s="1"/>
  <c r="E87" i="1"/>
  <c r="F87" i="1" s="1"/>
  <c r="C87" i="1"/>
  <c r="D87" i="1" s="1"/>
  <c r="H66" i="1"/>
  <c r="F67" i="1"/>
  <c r="D66" i="1"/>
  <c r="D67" i="1"/>
  <c r="H68" i="1"/>
  <c r="F68" i="1"/>
  <c r="D68" i="1"/>
  <c r="H67" i="1"/>
  <c r="F66" i="1"/>
  <c r="H65" i="1"/>
  <c r="F65" i="1"/>
  <c r="D65" i="1"/>
  <c r="G45" i="1"/>
  <c r="H45" i="1" s="1"/>
  <c r="G46" i="1"/>
  <c r="H46" i="1" s="1"/>
  <c r="G44" i="1"/>
  <c r="H44" i="1" s="1"/>
  <c r="E45" i="1"/>
  <c r="F45" i="1" s="1"/>
  <c r="E46" i="1"/>
  <c r="F46" i="1" s="1"/>
  <c r="F44" i="1"/>
  <c r="C45" i="1"/>
  <c r="D45" i="1" s="1"/>
  <c r="C46" i="1"/>
  <c r="D46" i="1" s="1"/>
  <c r="C44" i="1"/>
  <c r="D44" i="1"/>
  <c r="E41" i="1"/>
  <c r="E47" i="1" s="1"/>
  <c r="F47" i="1" s="1"/>
  <c r="H34" i="1"/>
  <c r="F34" i="1"/>
  <c r="C34" i="1"/>
  <c r="D34" i="1" s="1"/>
  <c r="H33" i="1"/>
  <c r="F33" i="1"/>
  <c r="D33" i="1"/>
  <c r="H32" i="1"/>
  <c r="F32" i="1"/>
  <c r="D32" i="1"/>
  <c r="H31" i="1"/>
  <c r="F31" i="1"/>
  <c r="D31" i="1"/>
  <c r="H16" i="1"/>
  <c r="F16" i="1"/>
  <c r="D16" i="1"/>
  <c r="H15" i="1"/>
  <c r="F15" i="1"/>
  <c r="D15" i="1"/>
  <c r="H14" i="1"/>
  <c r="F14" i="1"/>
  <c r="D14" i="1"/>
  <c r="H91" i="1" l="1"/>
  <c r="D91" i="1"/>
  <c r="F48" i="1"/>
  <c r="F35" i="1"/>
  <c r="H69" i="1"/>
  <c r="D35" i="1"/>
  <c r="H35" i="1"/>
  <c r="F91" i="1"/>
  <c r="D69" i="1"/>
  <c r="D48" i="1"/>
  <c r="H48" i="1"/>
  <c r="F69" i="1"/>
  <c r="G17" i="1"/>
  <c r="H17" i="1" s="1"/>
  <c r="H18" i="1" s="1"/>
  <c r="C17" i="1"/>
  <c r="D17" i="1" s="1"/>
  <c r="D18" i="1" s="1"/>
  <c r="E17" i="1"/>
  <c r="F17" i="1" s="1"/>
  <c r="F18" i="1" s="1"/>
</calcChain>
</file>

<file path=xl/sharedStrings.xml><?xml version="1.0" encoding="utf-8"?>
<sst xmlns="http://schemas.openxmlformats.org/spreadsheetml/2006/main" count="108" uniqueCount="25">
  <si>
    <t>Funktion</t>
  </si>
  <si>
    <t>Teknik</t>
  </si>
  <si>
    <t xml:space="preserve">Leveransförmåga </t>
  </si>
  <si>
    <t>Pris</t>
  </si>
  <si>
    <t>Vikt</t>
  </si>
  <si>
    <t>Betyg</t>
  </si>
  <si>
    <t>Viktat betyg</t>
  </si>
  <si>
    <t>Lev 1</t>
  </si>
  <si>
    <t>Lev 2</t>
  </si>
  <si>
    <t>Lev 3</t>
  </si>
  <si>
    <t>Summa</t>
  </si>
  <si>
    <t>Lev 4</t>
  </si>
  <si>
    <t>Högsta pris = 0, Lägsta pris = 4</t>
  </si>
  <si>
    <t>Pris mellan 0 och 4 enligt formeln: (Högsta betyg-Lägsta betyg/Högsta pris-Lägsta pris) X (Högsta pris-Anbudspris)</t>
  </si>
  <si>
    <t xml:space="preserve">Uträkning sker enligt formeln:
Anbudspoäng = 5-((Anbudsgivares pris – Lägsta anbudspris)/(Lägsta anbudspris*0,2))
</t>
  </si>
  <si>
    <t>Exempel 2 (Verkligt)</t>
  </si>
  <si>
    <t>Exempel 1 (Vanligt förekommande)</t>
  </si>
  <si>
    <t>Kvalitet  1,3 eller 5</t>
  </si>
  <si>
    <t>Exempel 3, som Exempel 2 men med formel enligt exempel 1   (med 1-5 skala)</t>
  </si>
  <si>
    <t>Exempel 4 fast skala</t>
  </si>
  <si>
    <t>Över 400 000 = 0  Under 150 000 = 4  i övrigt:</t>
  </si>
  <si>
    <t>4*((Anbudspris-4550000)/(7000000-4550000))</t>
  </si>
  <si>
    <t>4*((Anbudspris-100.000)/(400.000-100.000))</t>
  </si>
  <si>
    <t>Över 400 000 = 0  Under 100 000 = 4  i övrigt:</t>
  </si>
  <si>
    <t>Exempel på problem vid utvärdering av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</si>
</sst>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0" fontId="0" fillId="0" borderId="0" xfId="0" quotePrefix="1"/>
    <xf numFmtId="3" fontId="0" fillId="0" borderId="0" xfId="0" applyNumberFormat="1"/>
    <xf numFmtId="2" fontId="2" fillId="0" borderId="1" xfId="0" applyNumberFormat="1" applyFont="1" applyBorder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3" borderId="0" xfId="0" applyNumberFormat="1" applyFont="1" applyFill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2" borderId="0" xfId="0" quotePrefix="1" applyNumberFormat="1" applyFill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topLeftCell="A54" zoomScale="120" zoomScaleNormal="120" workbookViewId="0">
      <selection activeCell="C63" sqref="C63:D63"/>
    </sheetView>
  </sheetViews>
  <sheetFormatPr defaultRowHeight="14.5" x14ac:dyDescent="0.35"/>
  <cols>
    <col min="1" max="1" width="17.54296875" customWidth="1"/>
    <col min="2" max="2" width="4.54296875" bestFit="1" customWidth="1"/>
    <col min="3" max="3" width="12.6328125" bestFit="1" customWidth="1"/>
    <col min="4" max="4" width="11.6328125" bestFit="1" customWidth="1"/>
    <col min="5" max="5" width="6.54296875" bestFit="1" customWidth="1"/>
    <col min="6" max="6" width="11.6328125" bestFit="1" customWidth="1"/>
    <col min="7" max="7" width="6" bestFit="1" customWidth="1"/>
    <col min="8" max="8" width="11.6328125" bestFit="1" customWidth="1"/>
    <col min="9" max="9" width="18.6328125" customWidth="1"/>
    <col min="10" max="10" width="16.6328125" bestFit="1" customWidth="1"/>
    <col min="11" max="11" width="4.54296875" bestFit="1" customWidth="1"/>
    <col min="12" max="12" width="6" bestFit="1" customWidth="1"/>
    <col min="13" max="13" width="11.6328125" bestFit="1" customWidth="1"/>
    <col min="14" max="14" width="6" bestFit="1" customWidth="1"/>
    <col min="15" max="15" width="11.6328125" bestFit="1" customWidth="1"/>
    <col min="16" max="16" width="6" bestFit="1" customWidth="1"/>
    <col min="17" max="17" width="11.6328125" bestFit="1" customWidth="1"/>
  </cols>
  <sheetData>
    <row r="1" spans="1:16" ht="28.5" x14ac:dyDescent="0.65">
      <c r="A1" s="11" t="s">
        <v>24</v>
      </c>
    </row>
    <row r="4" spans="1:16" ht="21" x14ac:dyDescent="0.5">
      <c r="A4" s="10" t="s">
        <v>16</v>
      </c>
    </row>
    <row r="6" spans="1:16" x14ac:dyDescent="0.35">
      <c r="A6" t="s">
        <v>12</v>
      </c>
    </row>
    <row r="7" spans="1:16" x14ac:dyDescent="0.35">
      <c r="A7" t="s">
        <v>13</v>
      </c>
    </row>
    <row r="10" spans="1:16" x14ac:dyDescent="0.35">
      <c r="A10" s="1"/>
      <c r="B10" s="1"/>
      <c r="C10" s="22" t="s">
        <v>7</v>
      </c>
      <c r="D10" s="23"/>
      <c r="E10" s="20" t="s">
        <v>8</v>
      </c>
      <c r="F10" s="20"/>
      <c r="G10" s="20" t="s">
        <v>9</v>
      </c>
      <c r="H10" s="20"/>
    </row>
    <row r="11" spans="1:16" x14ac:dyDescent="0.35">
      <c r="A11" s="1" t="s">
        <v>3</v>
      </c>
      <c r="B11" s="1"/>
      <c r="C11" s="21">
        <v>3500000</v>
      </c>
      <c r="D11" s="21"/>
      <c r="E11" s="21">
        <v>4000000</v>
      </c>
      <c r="F11" s="21"/>
      <c r="G11" s="21">
        <v>5000000</v>
      </c>
      <c r="H11" s="21"/>
      <c r="J11" s="21">
        <v>3500000</v>
      </c>
      <c r="K11" s="21"/>
      <c r="M11" s="24">
        <v>2800000</v>
      </c>
      <c r="N11" s="25"/>
      <c r="P11" s="6"/>
    </row>
    <row r="12" spans="1:16" x14ac:dyDescent="0.35">
      <c r="A12" s="1"/>
      <c r="B12" s="1"/>
      <c r="C12" s="20" t="s">
        <v>8</v>
      </c>
      <c r="D12" s="20"/>
      <c r="E12" s="20" t="s">
        <v>9</v>
      </c>
      <c r="F12" s="20"/>
      <c r="G12" s="20" t="s">
        <v>11</v>
      </c>
      <c r="H12" s="20"/>
      <c r="J12" s="5"/>
      <c r="L12" s="6"/>
    </row>
    <row r="13" spans="1:16" x14ac:dyDescent="0.35">
      <c r="A13" s="1"/>
      <c r="B13" s="1" t="s">
        <v>4</v>
      </c>
      <c r="C13" s="13" t="s">
        <v>5</v>
      </c>
      <c r="D13" s="13" t="s">
        <v>6</v>
      </c>
      <c r="E13" s="13" t="s">
        <v>5</v>
      </c>
      <c r="F13" s="13" t="s">
        <v>6</v>
      </c>
      <c r="G13" s="13" t="s">
        <v>5</v>
      </c>
      <c r="H13" s="13" t="s">
        <v>6</v>
      </c>
    </row>
    <row r="14" spans="1:16" x14ac:dyDescent="0.35">
      <c r="A14" s="1" t="s">
        <v>0</v>
      </c>
      <c r="B14" s="2">
        <v>0.3</v>
      </c>
      <c r="C14" s="14">
        <v>1</v>
      </c>
      <c r="D14" s="14">
        <f>C14*B14</f>
        <v>0.3</v>
      </c>
      <c r="E14" s="14">
        <v>2</v>
      </c>
      <c r="F14" s="14">
        <f>E14*B14</f>
        <v>0.6</v>
      </c>
      <c r="G14" s="14">
        <v>4</v>
      </c>
      <c r="H14" s="14">
        <f>G14*B14</f>
        <v>1.2</v>
      </c>
    </row>
    <row r="15" spans="1:16" x14ac:dyDescent="0.35">
      <c r="A15" s="1" t="s">
        <v>1</v>
      </c>
      <c r="B15" s="2">
        <v>0.1</v>
      </c>
      <c r="C15" s="14">
        <v>1</v>
      </c>
      <c r="D15" s="14">
        <f>C15*B15</f>
        <v>0.1</v>
      </c>
      <c r="E15" s="14">
        <v>4</v>
      </c>
      <c r="F15" s="14">
        <f>E15*B15</f>
        <v>0.4</v>
      </c>
      <c r="G15" s="14">
        <v>4</v>
      </c>
      <c r="H15" s="14">
        <f>G15*B15</f>
        <v>0.4</v>
      </c>
    </row>
    <row r="16" spans="1:16" x14ac:dyDescent="0.35">
      <c r="A16" s="1" t="s">
        <v>2</v>
      </c>
      <c r="B16" s="2">
        <v>0.2</v>
      </c>
      <c r="C16" s="14">
        <v>1</v>
      </c>
      <c r="D16" s="14">
        <f>C16*B16</f>
        <v>0.2</v>
      </c>
      <c r="E16" s="14">
        <v>3</v>
      </c>
      <c r="F16" s="14">
        <f>E16*B16</f>
        <v>0.60000000000000009</v>
      </c>
      <c r="G16" s="14">
        <v>4</v>
      </c>
      <c r="H16" s="14">
        <f>G16*B16</f>
        <v>0.8</v>
      </c>
    </row>
    <row r="17" spans="1:14" x14ac:dyDescent="0.35">
      <c r="A17" s="1" t="s">
        <v>3</v>
      </c>
      <c r="B17" s="2">
        <v>0.4</v>
      </c>
      <c r="C17" s="15">
        <f>((4-0)/($A$19-$A$20))*($A$19-C11)</f>
        <v>4</v>
      </c>
      <c r="D17" s="14">
        <f>C17*B17</f>
        <v>1.6</v>
      </c>
      <c r="E17" s="15">
        <f>((4-0)/($A$19-$A$20))*($A$19-E11)</f>
        <v>2.666666666666667</v>
      </c>
      <c r="F17" s="14">
        <f>E17*B17</f>
        <v>1.0666666666666669</v>
      </c>
      <c r="G17" s="15">
        <f>((4-0)/($A$19-$A$20))*($A$19-G11)</f>
        <v>0</v>
      </c>
      <c r="H17" s="14">
        <f>G17*B17</f>
        <v>0</v>
      </c>
    </row>
    <row r="18" spans="1:14" x14ac:dyDescent="0.35">
      <c r="A18" s="4" t="s">
        <v>10</v>
      </c>
      <c r="B18" s="4"/>
      <c r="C18" s="16"/>
      <c r="D18" s="17">
        <f>SUM(D14:D17)</f>
        <v>2.2000000000000002</v>
      </c>
      <c r="E18" s="17"/>
      <c r="F18" s="17">
        <f>SUM(F14:F17)</f>
        <v>2.666666666666667</v>
      </c>
      <c r="G18" s="17"/>
      <c r="H18" s="17">
        <f>SUM(H14:H17)</f>
        <v>2.4000000000000004</v>
      </c>
    </row>
    <row r="19" spans="1:14" x14ac:dyDescent="0.35">
      <c r="A19" s="12">
        <f>MAX(C11:H11)</f>
        <v>5000000</v>
      </c>
    </row>
    <row r="20" spans="1:14" ht="97.5" customHeight="1" x14ac:dyDescent="0.35">
      <c r="A20" s="12">
        <f>MIN(C11:H11)</f>
        <v>3500000</v>
      </c>
    </row>
    <row r="22" spans="1:14" ht="21" x14ac:dyDescent="0.5">
      <c r="A22" s="10" t="s">
        <v>15</v>
      </c>
    </row>
    <row r="24" spans="1:14" x14ac:dyDescent="0.35">
      <c r="A24" s="8" t="s">
        <v>14</v>
      </c>
      <c r="K24" s="6"/>
    </row>
    <row r="25" spans="1:14" x14ac:dyDescent="0.35">
      <c r="A25" t="s">
        <v>17</v>
      </c>
    </row>
    <row r="27" spans="1:14" x14ac:dyDescent="0.35">
      <c r="A27" s="1"/>
      <c r="B27" s="1"/>
      <c r="C27" s="20" t="s">
        <v>7</v>
      </c>
      <c r="D27" s="20"/>
      <c r="E27" s="20" t="s">
        <v>8</v>
      </c>
      <c r="F27" s="20"/>
      <c r="G27" s="20" t="s">
        <v>9</v>
      </c>
      <c r="H27" s="20"/>
    </row>
    <row r="28" spans="1:14" x14ac:dyDescent="0.35">
      <c r="A28" s="1" t="s">
        <v>3</v>
      </c>
      <c r="B28" s="1"/>
      <c r="C28" s="24">
        <v>77000</v>
      </c>
      <c r="D28" s="25"/>
      <c r="E28" s="21">
        <v>199000</v>
      </c>
      <c r="F28" s="21"/>
      <c r="G28" s="21">
        <v>298000</v>
      </c>
      <c r="H28" s="21"/>
      <c r="J28" s="21">
        <v>175000</v>
      </c>
      <c r="K28" s="21"/>
      <c r="M28" s="21">
        <v>77000</v>
      </c>
      <c r="N28" s="21"/>
    </row>
    <row r="29" spans="1:14" x14ac:dyDescent="0.35">
      <c r="A29" s="1"/>
      <c r="B29" s="1"/>
      <c r="C29" s="20" t="s">
        <v>8</v>
      </c>
      <c r="D29" s="20"/>
      <c r="E29" s="20" t="s">
        <v>9</v>
      </c>
      <c r="F29" s="20"/>
      <c r="G29" s="20" t="s">
        <v>11</v>
      </c>
      <c r="H29" s="20"/>
    </row>
    <row r="30" spans="1:14" x14ac:dyDescent="0.35">
      <c r="A30" s="1"/>
      <c r="B30" s="1" t="s">
        <v>4</v>
      </c>
      <c r="C30" s="13" t="s">
        <v>5</v>
      </c>
      <c r="D30" s="13" t="s">
        <v>6</v>
      </c>
      <c r="E30" s="13" t="s">
        <v>5</v>
      </c>
      <c r="F30" s="13" t="s">
        <v>6</v>
      </c>
      <c r="G30" s="13" t="s">
        <v>5</v>
      </c>
      <c r="H30" s="13" t="s">
        <v>6</v>
      </c>
    </row>
    <row r="31" spans="1:14" x14ac:dyDescent="0.35">
      <c r="A31" s="1" t="s">
        <v>0</v>
      </c>
      <c r="B31" s="2">
        <v>0.3</v>
      </c>
      <c r="C31" s="14">
        <v>1</v>
      </c>
      <c r="D31" s="14">
        <f>C31*B31</f>
        <v>0.3</v>
      </c>
      <c r="E31" s="14">
        <v>3</v>
      </c>
      <c r="F31" s="14">
        <f>E31*B31</f>
        <v>0.89999999999999991</v>
      </c>
      <c r="G31" s="14">
        <v>5</v>
      </c>
      <c r="H31" s="14">
        <f>G31*B31</f>
        <v>1.5</v>
      </c>
    </row>
    <row r="32" spans="1:14" x14ac:dyDescent="0.35">
      <c r="A32" s="1" t="s">
        <v>1</v>
      </c>
      <c r="B32" s="2">
        <v>0.1</v>
      </c>
      <c r="C32" s="14">
        <v>1</v>
      </c>
      <c r="D32" s="14">
        <f>C32*B32</f>
        <v>0.1</v>
      </c>
      <c r="E32" s="14">
        <v>3</v>
      </c>
      <c r="F32" s="14">
        <f>E32*B32</f>
        <v>0.30000000000000004</v>
      </c>
      <c r="G32" s="14">
        <v>5</v>
      </c>
      <c r="H32" s="14">
        <f>G32*B32</f>
        <v>0.5</v>
      </c>
    </row>
    <row r="33" spans="1:14" x14ac:dyDescent="0.35">
      <c r="A33" s="1" t="s">
        <v>2</v>
      </c>
      <c r="B33" s="2">
        <v>0.2</v>
      </c>
      <c r="C33" s="14">
        <v>1</v>
      </c>
      <c r="D33" s="14">
        <f>C33*B33</f>
        <v>0.2</v>
      </c>
      <c r="E33" s="14">
        <v>3</v>
      </c>
      <c r="F33" s="14">
        <f>E33*B33</f>
        <v>0.60000000000000009</v>
      </c>
      <c r="G33" s="14">
        <v>5</v>
      </c>
      <c r="H33" s="14">
        <f>G33*B33</f>
        <v>1</v>
      </c>
    </row>
    <row r="34" spans="1:14" x14ac:dyDescent="0.35">
      <c r="A34" s="1" t="s">
        <v>3</v>
      </c>
      <c r="B34" s="2">
        <v>0.4</v>
      </c>
      <c r="C34" s="15">
        <f>5-(C28-$C$28)/($C$28*0.2)</f>
        <v>5</v>
      </c>
      <c r="D34" s="14">
        <f>C34*B34</f>
        <v>2</v>
      </c>
      <c r="E34" s="15">
        <v>0</v>
      </c>
      <c r="F34" s="14">
        <f>E34*B34</f>
        <v>0</v>
      </c>
      <c r="G34" s="15">
        <v>0</v>
      </c>
      <c r="H34" s="14">
        <f>G34*B34</f>
        <v>0</v>
      </c>
    </row>
    <row r="35" spans="1:14" x14ac:dyDescent="0.35">
      <c r="A35" s="4" t="s">
        <v>10</v>
      </c>
      <c r="B35" s="4"/>
      <c r="C35" s="16"/>
      <c r="D35" s="17">
        <f>SUM(D31:D34)</f>
        <v>2.6</v>
      </c>
      <c r="E35" s="17"/>
      <c r="F35" s="17">
        <f>SUM(F31:F34)</f>
        <v>1.8</v>
      </c>
      <c r="G35" s="17"/>
      <c r="H35" s="17">
        <f>SUM(H31:H34)</f>
        <v>3</v>
      </c>
    </row>
    <row r="37" spans="1:14" ht="123.75" customHeight="1" x14ac:dyDescent="0.35"/>
    <row r="38" spans="1:14" x14ac:dyDescent="0.35">
      <c r="A38" s="9" t="s">
        <v>18</v>
      </c>
    </row>
    <row r="40" spans="1:14" x14ac:dyDescent="0.35">
      <c r="A40" s="1"/>
      <c r="B40" s="1"/>
      <c r="C40" s="20" t="s">
        <v>7</v>
      </c>
      <c r="D40" s="20"/>
      <c r="E40" s="20" t="s">
        <v>8</v>
      </c>
      <c r="F40" s="20"/>
      <c r="G40" s="20" t="s">
        <v>9</v>
      </c>
      <c r="H40" s="20"/>
    </row>
    <row r="41" spans="1:14" x14ac:dyDescent="0.35">
      <c r="A41" s="1" t="s">
        <v>3</v>
      </c>
      <c r="B41" s="1"/>
      <c r="C41" s="21">
        <v>175000</v>
      </c>
      <c r="D41" s="21"/>
      <c r="E41" s="21">
        <f>E28</f>
        <v>199000</v>
      </c>
      <c r="F41" s="21"/>
      <c r="G41" s="21">
        <v>298000</v>
      </c>
      <c r="H41" s="21"/>
      <c r="J41" s="21">
        <v>175000</v>
      </c>
      <c r="K41" s="21"/>
      <c r="M41" s="21">
        <v>77000</v>
      </c>
      <c r="N41" s="21"/>
    </row>
    <row r="42" spans="1:14" x14ac:dyDescent="0.35">
      <c r="A42" s="1"/>
      <c r="B42" s="1"/>
      <c r="C42" s="20" t="s">
        <v>8</v>
      </c>
      <c r="D42" s="20"/>
      <c r="E42" s="20" t="s">
        <v>9</v>
      </c>
      <c r="F42" s="20"/>
      <c r="G42" s="20" t="s">
        <v>11</v>
      </c>
      <c r="H42" s="20"/>
    </row>
    <row r="43" spans="1:14" x14ac:dyDescent="0.35">
      <c r="A43" s="1"/>
      <c r="B43" s="1" t="s">
        <v>4</v>
      </c>
      <c r="C43" s="13" t="s">
        <v>5</v>
      </c>
      <c r="D43" s="13" t="s">
        <v>6</v>
      </c>
      <c r="E43" s="13" t="s">
        <v>5</v>
      </c>
      <c r="F43" s="13" t="s">
        <v>6</v>
      </c>
      <c r="G43" s="13" t="s">
        <v>5</v>
      </c>
      <c r="H43" s="13" t="s">
        <v>6</v>
      </c>
    </row>
    <row r="44" spans="1:14" x14ac:dyDescent="0.35">
      <c r="A44" s="1" t="s">
        <v>0</v>
      </c>
      <c r="B44" s="2">
        <v>0.3</v>
      </c>
      <c r="C44" s="14">
        <f>C31</f>
        <v>1</v>
      </c>
      <c r="D44" s="14">
        <f>C44*B44</f>
        <v>0.3</v>
      </c>
      <c r="E44" s="14">
        <v>3</v>
      </c>
      <c r="F44" s="14">
        <f>E44*B44</f>
        <v>0.89999999999999991</v>
      </c>
      <c r="G44" s="14">
        <f>G31</f>
        <v>5</v>
      </c>
      <c r="H44" s="14">
        <f>G44*B44</f>
        <v>1.5</v>
      </c>
    </row>
    <row r="45" spans="1:14" x14ac:dyDescent="0.35">
      <c r="A45" s="1" t="s">
        <v>1</v>
      </c>
      <c r="B45" s="2">
        <v>0.1</v>
      </c>
      <c r="C45" s="14">
        <f>C32</f>
        <v>1</v>
      </c>
      <c r="D45" s="14">
        <f>C45*B45</f>
        <v>0.1</v>
      </c>
      <c r="E45" s="14">
        <f>E32</f>
        <v>3</v>
      </c>
      <c r="F45" s="14">
        <f>E45*B45</f>
        <v>0.30000000000000004</v>
      </c>
      <c r="G45" s="14">
        <f>G32</f>
        <v>5</v>
      </c>
      <c r="H45" s="14">
        <f>G45*B45</f>
        <v>0.5</v>
      </c>
    </row>
    <row r="46" spans="1:14" x14ac:dyDescent="0.35">
      <c r="A46" s="1" t="s">
        <v>2</v>
      </c>
      <c r="B46" s="2">
        <v>0.2</v>
      </c>
      <c r="C46" s="14">
        <f>C33</f>
        <v>1</v>
      </c>
      <c r="D46" s="14">
        <f>C46*B46</f>
        <v>0.2</v>
      </c>
      <c r="E46" s="14">
        <f>E33</f>
        <v>3</v>
      </c>
      <c r="F46" s="14">
        <f>E46*B46</f>
        <v>0.60000000000000009</v>
      </c>
      <c r="G46" s="14">
        <f>G33</f>
        <v>5</v>
      </c>
      <c r="H46" s="14">
        <f>G46*B46</f>
        <v>1</v>
      </c>
    </row>
    <row r="47" spans="1:14" x14ac:dyDescent="0.35">
      <c r="A47" s="1" t="s">
        <v>3</v>
      </c>
      <c r="B47" s="2">
        <v>0.4</v>
      </c>
      <c r="C47" s="15">
        <f>1+((5-1)/($G$41-$C$41))*($G$41-C41)</f>
        <v>5</v>
      </c>
      <c r="D47" s="14">
        <f>C47*B47</f>
        <v>2</v>
      </c>
      <c r="E47" s="15">
        <f>1+((5-1)/($G$41-$C$41))*($G$41-E41)</f>
        <v>4.2195121951219505</v>
      </c>
      <c r="F47" s="18">
        <f>E47*B47</f>
        <v>1.6878048780487802</v>
      </c>
      <c r="G47" s="15">
        <f>1+((5-1)/($G$41-$C$41))*($G$41-G41)</f>
        <v>1</v>
      </c>
      <c r="H47" s="18">
        <f>G47*B47</f>
        <v>0.4</v>
      </c>
    </row>
    <row r="48" spans="1:14" x14ac:dyDescent="0.35">
      <c r="A48" s="4" t="s">
        <v>10</v>
      </c>
      <c r="B48" s="4"/>
      <c r="C48" s="16"/>
      <c r="D48" s="17">
        <f>SUM(D44:D47)</f>
        <v>2.6</v>
      </c>
      <c r="E48" s="17"/>
      <c r="F48" s="17">
        <f>SUM(F44:F47)</f>
        <v>3.48780487804878</v>
      </c>
      <c r="G48" s="17"/>
      <c r="H48" s="17">
        <f>SUM(H44:H47)</f>
        <v>3.4</v>
      </c>
    </row>
    <row r="57" spans="1:14" ht="21" x14ac:dyDescent="0.5">
      <c r="A57" s="10" t="s">
        <v>19</v>
      </c>
    </row>
    <row r="58" spans="1:14" x14ac:dyDescent="0.35">
      <c r="A58" t="s">
        <v>23</v>
      </c>
    </row>
    <row r="59" spans="1:14" x14ac:dyDescent="0.35">
      <c r="A59" t="s">
        <v>22</v>
      </c>
    </row>
    <row r="60" spans="1:14" x14ac:dyDescent="0.35">
      <c r="A60" s="5"/>
    </row>
    <row r="61" spans="1:14" x14ac:dyDescent="0.35">
      <c r="A61" s="1"/>
      <c r="B61" s="1"/>
      <c r="C61" s="20" t="s">
        <v>7</v>
      </c>
      <c r="D61" s="20"/>
      <c r="E61" s="20" t="s">
        <v>8</v>
      </c>
      <c r="F61" s="20"/>
      <c r="G61" s="20" t="s">
        <v>9</v>
      </c>
      <c r="H61" s="20"/>
    </row>
    <row r="62" spans="1:14" x14ac:dyDescent="0.35">
      <c r="A62" s="1" t="s">
        <v>3</v>
      </c>
      <c r="B62" s="1"/>
      <c r="C62" s="21">
        <v>0</v>
      </c>
      <c r="D62" s="21"/>
      <c r="E62" s="21">
        <v>199000</v>
      </c>
      <c r="F62" s="21"/>
      <c r="G62" s="21">
        <v>298000</v>
      </c>
      <c r="H62" s="21"/>
      <c r="J62" s="21">
        <v>175000</v>
      </c>
      <c r="K62" s="21"/>
      <c r="M62" s="21">
        <v>77000</v>
      </c>
      <c r="N62" s="21"/>
    </row>
    <row r="63" spans="1:14" x14ac:dyDescent="0.35">
      <c r="A63" s="1"/>
      <c r="B63" s="1"/>
      <c r="C63" s="20" t="s">
        <v>8</v>
      </c>
      <c r="D63" s="20"/>
      <c r="E63" s="20" t="s">
        <v>9</v>
      </c>
      <c r="F63" s="20"/>
      <c r="G63" s="20" t="s">
        <v>11</v>
      </c>
      <c r="H63" s="20"/>
    </row>
    <row r="64" spans="1:14" x14ac:dyDescent="0.35">
      <c r="A64" s="1"/>
      <c r="B64" s="1" t="s">
        <v>4</v>
      </c>
      <c r="C64" s="13" t="s">
        <v>5</v>
      </c>
      <c r="D64" s="13" t="s">
        <v>6</v>
      </c>
      <c r="E64" s="13" t="s">
        <v>5</v>
      </c>
      <c r="F64" s="13" t="s">
        <v>6</v>
      </c>
      <c r="G64" s="13" t="s">
        <v>5</v>
      </c>
      <c r="H64" s="13" t="s">
        <v>6</v>
      </c>
    </row>
    <row r="65" spans="1:8" x14ac:dyDescent="0.35">
      <c r="A65" s="1" t="s">
        <v>0</v>
      </c>
      <c r="B65" s="2">
        <v>0.3</v>
      </c>
      <c r="C65" s="14">
        <v>0</v>
      </c>
      <c r="D65" s="14">
        <f>C65*B65</f>
        <v>0</v>
      </c>
      <c r="E65" s="14">
        <v>2</v>
      </c>
      <c r="F65" s="14">
        <f>E65*B65</f>
        <v>0.6</v>
      </c>
      <c r="G65" s="14">
        <v>4</v>
      </c>
      <c r="H65" s="14">
        <f>G65*B65</f>
        <v>1.2</v>
      </c>
    </row>
    <row r="66" spans="1:8" x14ac:dyDescent="0.35">
      <c r="A66" s="1" t="s">
        <v>1</v>
      </c>
      <c r="B66" s="2">
        <v>0.1</v>
      </c>
      <c r="C66" s="14">
        <v>0</v>
      </c>
      <c r="D66" s="14">
        <f>C66*B66</f>
        <v>0</v>
      </c>
      <c r="E66" s="14">
        <v>2</v>
      </c>
      <c r="F66" s="14">
        <f>E66*B66</f>
        <v>0.2</v>
      </c>
      <c r="G66" s="14">
        <v>4</v>
      </c>
      <c r="H66" s="14">
        <f>G66*B66</f>
        <v>0.4</v>
      </c>
    </row>
    <row r="67" spans="1:8" x14ac:dyDescent="0.35">
      <c r="A67" s="1" t="s">
        <v>2</v>
      </c>
      <c r="B67" s="2">
        <v>0.2</v>
      </c>
      <c r="C67" s="14">
        <v>0</v>
      </c>
      <c r="D67" s="14">
        <f>C67*B67</f>
        <v>0</v>
      </c>
      <c r="E67" s="14">
        <v>2</v>
      </c>
      <c r="F67" s="14">
        <f>E67*B67</f>
        <v>0.4</v>
      </c>
      <c r="G67" s="14">
        <v>4</v>
      </c>
      <c r="H67" s="14">
        <f>G67*B67</f>
        <v>0.8</v>
      </c>
    </row>
    <row r="68" spans="1:8" x14ac:dyDescent="0.35">
      <c r="A68" s="1" t="s">
        <v>3</v>
      </c>
      <c r="B68" s="2">
        <v>0.4</v>
      </c>
      <c r="C68" s="19">
        <f>IF(C62&gt;400000,0,IF(C62&lt;100000,4,4-(4*((C62-100000)/(400000-100000)))))</f>
        <v>4</v>
      </c>
      <c r="D68" s="14">
        <f>C68*B68</f>
        <v>1.6</v>
      </c>
      <c r="E68" s="19">
        <f>IF(E62&gt;400000,0,IF(E62&lt;100000,4,4-(4*((E62-100000)/(400000-100000)))))</f>
        <v>2.6799999999999997</v>
      </c>
      <c r="F68" s="14">
        <f>E68*B68</f>
        <v>1.0719999999999998</v>
      </c>
      <c r="G68" s="19">
        <f>IF(G62&gt;400000,0,IF(G62&lt;100000,4,4-(4*((G62-100000)/(400000-100000)))))</f>
        <v>1.3599999999999999</v>
      </c>
      <c r="H68" s="14">
        <f>G68*B68</f>
        <v>0.54399999999999993</v>
      </c>
    </row>
    <row r="69" spans="1:8" x14ac:dyDescent="0.35">
      <c r="A69" s="4" t="s">
        <v>10</v>
      </c>
      <c r="B69" s="4"/>
      <c r="C69" s="16"/>
      <c r="D69" s="17">
        <f>SUM(D65:D68)</f>
        <v>1.6</v>
      </c>
      <c r="E69" s="17"/>
      <c r="F69" s="17">
        <f>SUM(F65:F68)</f>
        <v>2.2720000000000002</v>
      </c>
      <c r="G69" s="17"/>
      <c r="H69" s="17">
        <f>SUM(H65:H68)</f>
        <v>2.9440000000000004</v>
      </c>
    </row>
    <row r="80" spans="1:8" x14ac:dyDescent="0.35">
      <c r="A80" t="s">
        <v>20</v>
      </c>
    </row>
    <row r="81" spans="1:14" x14ac:dyDescent="0.35">
      <c r="A81" t="s">
        <v>21</v>
      </c>
    </row>
    <row r="82" spans="1:14" x14ac:dyDescent="0.35">
      <c r="A82" s="5"/>
    </row>
    <row r="83" spans="1:14" x14ac:dyDescent="0.35">
      <c r="A83" s="1"/>
      <c r="B83" s="1"/>
      <c r="C83" s="20" t="s">
        <v>7</v>
      </c>
      <c r="D83" s="20"/>
      <c r="E83" s="20" t="s">
        <v>8</v>
      </c>
      <c r="F83" s="20"/>
      <c r="G83" s="20" t="s">
        <v>9</v>
      </c>
      <c r="H83" s="20"/>
    </row>
    <row r="84" spans="1:14" x14ac:dyDescent="0.35">
      <c r="A84" s="1" t="s">
        <v>3</v>
      </c>
      <c r="B84" s="1"/>
      <c r="C84" s="21">
        <v>77000</v>
      </c>
      <c r="D84" s="21"/>
      <c r="E84" s="21">
        <v>199000</v>
      </c>
      <c r="F84" s="21"/>
      <c r="G84" s="21">
        <v>298000</v>
      </c>
      <c r="H84" s="21"/>
      <c r="J84" s="21">
        <v>175000</v>
      </c>
      <c r="K84" s="21"/>
      <c r="M84" s="21">
        <v>77000</v>
      </c>
      <c r="N84" s="21"/>
    </row>
    <row r="85" spans="1:14" x14ac:dyDescent="0.35">
      <c r="A85" s="1"/>
      <c r="B85" s="1"/>
      <c r="C85" s="20" t="s">
        <v>8</v>
      </c>
      <c r="D85" s="20"/>
      <c r="E85" s="20" t="s">
        <v>9</v>
      </c>
      <c r="F85" s="20"/>
      <c r="G85" s="20" t="s">
        <v>11</v>
      </c>
      <c r="H85" s="20"/>
    </row>
    <row r="86" spans="1:14" x14ac:dyDescent="0.35">
      <c r="A86" s="1"/>
      <c r="B86" s="1" t="s">
        <v>4</v>
      </c>
      <c r="C86" s="1" t="s">
        <v>5</v>
      </c>
      <c r="D86" s="1" t="s">
        <v>6</v>
      </c>
      <c r="E86" s="1" t="s">
        <v>5</v>
      </c>
      <c r="F86" s="1" t="s">
        <v>6</v>
      </c>
      <c r="G86" s="1" t="s">
        <v>5</v>
      </c>
      <c r="H86" s="1" t="s">
        <v>6</v>
      </c>
    </row>
    <row r="87" spans="1:14" x14ac:dyDescent="0.35">
      <c r="A87" s="1" t="s">
        <v>0</v>
      </c>
      <c r="B87" s="2">
        <v>0.3</v>
      </c>
      <c r="C87" s="3">
        <f>C53</f>
        <v>0</v>
      </c>
      <c r="D87" s="3">
        <f>C87*B87</f>
        <v>0</v>
      </c>
      <c r="E87" s="3">
        <f>E53</f>
        <v>0</v>
      </c>
      <c r="F87" s="3">
        <f>E87*B87</f>
        <v>0</v>
      </c>
      <c r="G87" s="3">
        <f>G53</f>
        <v>0</v>
      </c>
      <c r="H87" s="3">
        <f>G87*B87</f>
        <v>0</v>
      </c>
    </row>
    <row r="88" spans="1:14" x14ac:dyDescent="0.35">
      <c r="A88" s="1" t="s">
        <v>1</v>
      </c>
      <c r="B88" s="2">
        <v>0.1</v>
      </c>
      <c r="C88" s="3">
        <f>C54</f>
        <v>0</v>
      </c>
      <c r="D88" s="3">
        <f>C88*B88</f>
        <v>0</v>
      </c>
      <c r="E88" s="3">
        <f>E54</f>
        <v>0</v>
      </c>
      <c r="F88" s="3">
        <f>E88*B88</f>
        <v>0</v>
      </c>
      <c r="G88" s="3">
        <f>G54</f>
        <v>0</v>
      </c>
      <c r="H88" s="3">
        <f>G88*B88</f>
        <v>0</v>
      </c>
    </row>
    <row r="89" spans="1:14" x14ac:dyDescent="0.35">
      <c r="A89" s="1" t="s">
        <v>2</v>
      </c>
      <c r="B89" s="2">
        <v>0.2</v>
      </c>
      <c r="C89" s="3">
        <f>C55</f>
        <v>0</v>
      </c>
      <c r="D89" s="3">
        <f>C89*B89</f>
        <v>0</v>
      </c>
      <c r="E89" s="3">
        <f>E55</f>
        <v>0</v>
      </c>
      <c r="F89" s="3">
        <f>E89*B89</f>
        <v>0</v>
      </c>
      <c r="G89" s="3">
        <f>G55</f>
        <v>0</v>
      </c>
      <c r="H89" s="3">
        <f>G89*B89</f>
        <v>0</v>
      </c>
    </row>
    <row r="90" spans="1:14" x14ac:dyDescent="0.35">
      <c r="A90" s="1" t="s">
        <v>3</v>
      </c>
      <c r="B90" s="2">
        <v>0.4</v>
      </c>
      <c r="C90" s="5">
        <v>4</v>
      </c>
      <c r="D90" s="3">
        <f>C90*B90</f>
        <v>1.6</v>
      </c>
      <c r="E90" s="5">
        <f>IF(E84&lt;400000,4-(4*((E84-150000)/(400000-15000))),0)</f>
        <v>3.4909090909090912</v>
      </c>
      <c r="F90" s="3">
        <f>E90*B90</f>
        <v>1.3963636363636365</v>
      </c>
      <c r="G90" s="5">
        <f>IF(G84&lt;400000,4-(4*((G84-150000)/(400000-15000))),0)</f>
        <v>2.4623376623376623</v>
      </c>
      <c r="H90" s="3">
        <f>G90*B90</f>
        <v>0.984935064935065</v>
      </c>
    </row>
    <row r="91" spans="1:14" x14ac:dyDescent="0.35">
      <c r="A91" s="4" t="s">
        <v>10</v>
      </c>
      <c r="B91" s="4"/>
      <c r="C91" s="4"/>
      <c r="D91" s="7">
        <f>SUM(D87:D90)</f>
        <v>1.6</v>
      </c>
      <c r="E91" s="7"/>
      <c r="F91" s="7">
        <f>SUM(F87:F90)</f>
        <v>1.3963636363636365</v>
      </c>
      <c r="G91" s="7"/>
      <c r="H91" s="7">
        <f>SUM(H87:H90)</f>
        <v>0.984935064935065</v>
      </c>
    </row>
  </sheetData>
  <mergeCells count="55">
    <mergeCell ref="J84:K84"/>
    <mergeCell ref="M84:N84"/>
    <mergeCell ref="M11:N11"/>
    <mergeCell ref="M41:N41"/>
    <mergeCell ref="J41:K41"/>
    <mergeCell ref="J62:K62"/>
    <mergeCell ref="J11:K11"/>
    <mergeCell ref="M62:N62"/>
    <mergeCell ref="J28:K28"/>
    <mergeCell ref="M28:N28"/>
    <mergeCell ref="E83:F83"/>
    <mergeCell ref="G83:H83"/>
    <mergeCell ref="C62:D62"/>
    <mergeCell ref="E62:F62"/>
    <mergeCell ref="G62:H62"/>
    <mergeCell ref="C63:D63"/>
    <mergeCell ref="E63:F63"/>
    <mergeCell ref="G63:H63"/>
    <mergeCell ref="C28:D28"/>
    <mergeCell ref="E28:F28"/>
    <mergeCell ref="G28:H28"/>
    <mergeCell ref="C85:D85"/>
    <mergeCell ref="E85:F85"/>
    <mergeCell ref="G85:H85"/>
    <mergeCell ref="E61:F61"/>
    <mergeCell ref="C42:D42"/>
    <mergeCell ref="E42:F42"/>
    <mergeCell ref="G42:H42"/>
    <mergeCell ref="C61:D61"/>
    <mergeCell ref="C84:D84"/>
    <mergeCell ref="E84:F84"/>
    <mergeCell ref="G84:H84"/>
    <mergeCell ref="G61:H61"/>
    <mergeCell ref="C83:D83"/>
    <mergeCell ref="C12:D12"/>
    <mergeCell ref="E12:F12"/>
    <mergeCell ref="G12:H12"/>
    <mergeCell ref="C27:D27"/>
    <mergeCell ref="E27:F27"/>
    <mergeCell ref="G27:H27"/>
    <mergeCell ref="C10:D10"/>
    <mergeCell ref="E10:F10"/>
    <mergeCell ref="G10:H10"/>
    <mergeCell ref="C11:D11"/>
    <mergeCell ref="E11:F11"/>
    <mergeCell ref="G11:H11"/>
    <mergeCell ref="C29:D29"/>
    <mergeCell ref="E29:F29"/>
    <mergeCell ref="G29:H29"/>
    <mergeCell ref="C41:D41"/>
    <mergeCell ref="E41:F41"/>
    <mergeCell ref="G41:H41"/>
    <mergeCell ref="C40:D40"/>
    <mergeCell ref="E40:F40"/>
    <mergeCell ref="G40:H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</dc:creator>
  <cp:lastModifiedBy>Petter</cp:lastModifiedBy>
  <dcterms:created xsi:type="dcterms:W3CDTF">2011-03-08T05:24:43Z</dcterms:created>
  <dcterms:modified xsi:type="dcterms:W3CDTF">2018-12-04T07:55:53Z</dcterms:modified>
</cp:coreProperties>
</file>